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0"/>
  </bookViews>
  <sheets>
    <sheet name="Aufstellung" sheetId="1" r:id="rId1"/>
    <sheet name="ber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<sst xmlns="http://schemas.openxmlformats.org/spreadsheetml/2006/main" count="57" uniqueCount="25">
  <si>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Mannschaften</t>
  </si>
  <si>
    <t>KV Lohengrin Kulmbach II</t>
  </si>
  <si>
    <t>SKC Franken Kulmbach</t>
  </si>
  <si>
    <t>Bonus</t>
  </si>
  <si>
    <t>Starter</t>
  </si>
  <si>
    <t>DG1</t>
  </si>
  <si>
    <t>DG2</t>
  </si>
  <si>
    <t>DG3</t>
  </si>
  <si>
    <t>DG4</t>
  </si>
  <si>
    <t>Ges</t>
  </si>
  <si>
    <t>Gesamt</t>
  </si>
  <si>
    <t>gespielte Holz</t>
  </si>
  <si>
    <t>Rangliste</t>
  </si>
  <si>
    <t>1.</t>
  </si>
  <si>
    <t>2.</t>
  </si>
  <si>
    <t>3.</t>
  </si>
  <si>
    <t>4.</t>
  </si>
  <si>
    <t>Beste Einzelkegler</t>
  </si>
  <si>
    <t>SKV Kulmbach-Pokalfinale 2017 - Stadtsteinach</t>
  </si>
  <si>
    <t>KV Lohengrin Kulmbach</t>
  </si>
  <si>
    <t>SKC Gallier-Condor</t>
  </si>
  <si>
    <t>R. Hinz</t>
  </si>
  <si>
    <t>Ma. Jonak</t>
  </si>
  <si>
    <t>P. Drechsel</t>
  </si>
  <si>
    <t>A. Busse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</si>
</sst>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2" borderId="0" xfId="0" applyFill="1" applyAlignment="1">
      <alignment/>
    </xf>
    <xf numFmtId="0" fontId="39" fillId="2" borderId="0" xfId="0" applyFont="1" applyFill="1" applyAlignment="1">
      <alignment vertical="center"/>
    </xf>
    <xf numFmtId="0" fontId="0" fillId="33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27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5" borderId="0" xfId="0" applyFill="1" applyAlignment="1">
      <alignment/>
    </xf>
    <xf numFmtId="0" fontId="39" fillId="35" borderId="0" xfId="0" applyFont="1" applyFill="1" applyAlignment="1">
      <alignment vertical="center"/>
    </xf>
    <xf numFmtId="0" fontId="27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right"/>
    </xf>
    <xf numFmtId="0" fontId="27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27" fillId="33" borderId="10" xfId="0" applyFont="1" applyFill="1" applyBorder="1" applyAlignment="1">
      <alignment horizontal="center"/>
    </xf>
    <xf numFmtId="0" fontId="27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applyProtection="1">
      <alignment horizontal="left" indent="1"/>
      <protection locked="0"/>
    </xf>
    <xf numFmtId="0" fontId="0" fillId="33" borderId="10" xfId="0" applyFill="1" applyBorder="1" applyAlignment="1" applyProtection="1">
      <alignment horizontal="right" indent="1"/>
      <protection locked="0"/>
    </xf>
    <xf numFmtId="0" fontId="27" fillId="34" borderId="10" xfId="0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right" inden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shrinkToFi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3</xdr:col>
      <xdr:colOff>38100</xdr:colOff>
      <xdr:row>2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PageLayoutView="0" workbookViewId="0" topLeftCell="A1">
      <selection activeCell="C6" sqref="C6:F6"/>
    </sheetView>
  </sheetViews>
  <sheetFormatPr defaultColWidth="7.140625" defaultRowHeight="18.75" customHeight="1"/>
  <cols>
    <col min="1" max="1" width="3.57421875" style="14" customWidth="1"/>
    <col min="2" max="2" width="3.57421875" style="0" customWidth="1"/>
    <col min="3" max="6" width="5.00390625" style="0" customWidth="1"/>
    <col min="7" max="11" width="6.421875" style="0" customWidth="1"/>
    <col min="12" max="12" width="3.57421875" style="14" customWidth="1"/>
    <col min="13" max="13" width="3.57421875" style="0" customWidth="1"/>
    <col min="14" max="17" width="5.00390625" style="0" customWidth="1"/>
    <col min="18" max="22" width="6.421875" style="0" customWidth="1"/>
    <col min="23" max="23" width="3.57421875" style="14" customWidth="1"/>
    <col min="24" max="24" width="3.28125" style="14" customWidth="1"/>
    <col min="25" max="25" width="28.57421875" style="14" customWidth="1"/>
    <col min="26" max="26" width="12.8515625" style="14" customWidth="1"/>
    <col min="27" max="32" width="7.140625" style="14" customWidth="1"/>
    <col min="33" max="50" width="7.140625" style="8" customWidth="1"/>
  </cols>
  <sheetData>
    <row r="1" spans="1:26" s="14" customFormat="1" ht="18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4" customFormat="1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s="14" customFormat="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50" s="1" customFormat="1" ht="18.75" customHeight="1">
      <c r="A4" s="15"/>
      <c r="B4" s="19" t="str">
        <f>B33</f>
        <v>KV Lohengrin Kulmbach</v>
      </c>
      <c r="C4" s="19"/>
      <c r="D4" s="19"/>
      <c r="E4" s="19"/>
      <c r="F4" s="19"/>
      <c r="G4" s="19"/>
      <c r="H4" s="19"/>
      <c r="I4" s="19"/>
      <c r="J4" s="19"/>
      <c r="K4" s="19"/>
      <c r="L4" s="15"/>
      <c r="M4" s="19" t="str">
        <f>B34</f>
        <v>KV Lohengrin Kulmbach II</v>
      </c>
      <c r="N4" s="19"/>
      <c r="O4" s="19"/>
      <c r="P4" s="19"/>
      <c r="Q4" s="19"/>
      <c r="R4" s="19"/>
      <c r="S4" s="19"/>
      <c r="T4" s="19"/>
      <c r="U4" s="19"/>
      <c r="V4" s="19"/>
      <c r="W4" s="15"/>
      <c r="X4" s="19" t="s">
        <v>12</v>
      </c>
      <c r="Y4" s="19"/>
      <c r="Z4" s="19"/>
      <c r="AA4" s="15"/>
      <c r="AB4" s="15"/>
      <c r="AC4" s="15"/>
      <c r="AD4" s="15"/>
      <c r="AE4" s="15"/>
      <c r="AF4" s="15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26" ht="18.75" customHeight="1">
      <c r="B5" s="26" t="s">
        <v>4</v>
      </c>
      <c r="C5" s="26"/>
      <c r="D5" s="26"/>
      <c r="E5" s="26"/>
      <c r="F5" s="26"/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M5" s="26" t="s">
        <v>4</v>
      </c>
      <c r="N5" s="26"/>
      <c r="O5" s="26"/>
      <c r="P5" s="26"/>
      <c r="Q5" s="26"/>
      <c r="R5" s="2" t="s">
        <v>5</v>
      </c>
      <c r="S5" s="2" t="s">
        <v>6</v>
      </c>
      <c r="T5" s="2" t="s">
        <v>7</v>
      </c>
      <c r="U5" s="2" t="s">
        <v>8</v>
      </c>
      <c r="V5" s="2" t="s">
        <v>9</v>
      </c>
      <c r="X5" s="18" t="s">
        <v>13</v>
      </c>
      <c r="Y5" s="31" t="str">
        <f>ber!F1</f>
        <v>SKC Franken Kulmbach</v>
      </c>
      <c r="Z5" s="30">
        <f>ber!H1</f>
        <v>125</v>
      </c>
    </row>
    <row r="6" spans="2:26" ht="18.75" customHeight="1">
      <c r="B6" s="3">
        <v>1</v>
      </c>
      <c r="C6" s="32"/>
      <c r="D6" s="32"/>
      <c r="E6" s="32"/>
      <c r="F6" s="32"/>
      <c r="G6" s="33"/>
      <c r="H6" s="33"/>
      <c r="I6" s="33"/>
      <c r="J6" s="33"/>
      <c r="K6" s="4">
        <f>SUM(G6:J6)</f>
        <v>0</v>
      </c>
      <c r="M6" s="3">
        <v>1</v>
      </c>
      <c r="N6" s="32"/>
      <c r="O6" s="32"/>
      <c r="P6" s="32"/>
      <c r="Q6" s="32"/>
      <c r="R6" s="33"/>
      <c r="S6" s="33"/>
      <c r="T6" s="33"/>
      <c r="U6" s="33"/>
      <c r="V6" s="4">
        <f>SUM(R6:U6)</f>
        <v>0</v>
      </c>
      <c r="X6" s="18"/>
      <c r="Y6" s="31"/>
      <c r="Z6" s="30"/>
    </row>
    <row r="7" spans="1:50" s="5" customFormat="1" ht="18.75" customHeight="1">
      <c r="A7" s="14"/>
      <c r="B7" s="6">
        <v>2</v>
      </c>
      <c r="C7" s="34"/>
      <c r="D7" s="34"/>
      <c r="E7" s="34"/>
      <c r="F7" s="34"/>
      <c r="G7" s="35"/>
      <c r="H7" s="35"/>
      <c r="I7" s="35"/>
      <c r="J7" s="35"/>
      <c r="K7" s="7">
        <f>SUM(G7:J7)</f>
        <v>0</v>
      </c>
      <c r="L7" s="14"/>
      <c r="M7" s="6">
        <v>2</v>
      </c>
      <c r="N7" s="34"/>
      <c r="O7" s="34"/>
      <c r="P7" s="34"/>
      <c r="Q7" s="34"/>
      <c r="R7" s="35"/>
      <c r="S7" s="35"/>
      <c r="T7" s="35"/>
      <c r="U7" s="35"/>
      <c r="V7" s="7">
        <f>SUM(R7:U7)</f>
        <v>0</v>
      </c>
      <c r="W7" s="14"/>
      <c r="X7" s="18" t="s">
        <v>14</v>
      </c>
      <c r="Y7" s="31" t="str">
        <f>ber!F2</f>
        <v>SKC Gallier-Condor</v>
      </c>
      <c r="Z7" s="30">
        <f>ber!H2</f>
        <v>25</v>
      </c>
      <c r="AA7" s="14"/>
      <c r="AB7" s="14"/>
      <c r="AC7" s="14"/>
      <c r="AD7" s="14"/>
      <c r="AE7" s="14"/>
      <c r="AF7" s="1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26" ht="18.75" customHeight="1">
      <c r="B8" s="3">
        <v>3</v>
      </c>
      <c r="C8" s="32"/>
      <c r="D8" s="32"/>
      <c r="E8" s="32"/>
      <c r="F8" s="32"/>
      <c r="G8" s="33"/>
      <c r="H8" s="33"/>
      <c r="I8" s="33"/>
      <c r="J8" s="33"/>
      <c r="K8" s="4">
        <f>SUM(G8:J8)</f>
        <v>0</v>
      </c>
      <c r="M8" s="3">
        <v>3</v>
      </c>
      <c r="N8" s="32"/>
      <c r="O8" s="32"/>
      <c r="P8" s="32"/>
      <c r="Q8" s="32"/>
      <c r="R8" s="33"/>
      <c r="S8" s="33"/>
      <c r="T8" s="33"/>
      <c r="U8" s="33"/>
      <c r="V8" s="4">
        <f>SUM(R8:U8)</f>
        <v>0</v>
      </c>
      <c r="X8" s="18"/>
      <c r="Y8" s="31"/>
      <c r="Z8" s="30"/>
    </row>
    <row r="9" spans="1:50" s="5" customFormat="1" ht="18.75" customHeight="1">
      <c r="A9" s="14"/>
      <c r="B9" s="6">
        <v>4</v>
      </c>
      <c r="C9" s="34"/>
      <c r="D9" s="34"/>
      <c r="E9" s="34"/>
      <c r="F9" s="34"/>
      <c r="G9" s="35"/>
      <c r="H9" s="35"/>
      <c r="I9" s="35"/>
      <c r="J9" s="35"/>
      <c r="K9" s="7">
        <f>SUM(G9:J9)</f>
        <v>0</v>
      </c>
      <c r="L9" s="14"/>
      <c r="M9" s="6">
        <v>4</v>
      </c>
      <c r="N9" s="34"/>
      <c r="O9" s="34"/>
      <c r="P9" s="34"/>
      <c r="Q9" s="34"/>
      <c r="R9" s="35"/>
      <c r="S9" s="35"/>
      <c r="T9" s="35"/>
      <c r="U9" s="35"/>
      <c r="V9" s="7">
        <f>SUM(R9:U9)</f>
        <v>0</v>
      </c>
      <c r="W9" s="14"/>
      <c r="X9" s="18" t="s">
        <v>15</v>
      </c>
      <c r="Y9" s="31" t="str">
        <f>ber!F3</f>
        <v>KV Lohengrin Kulmbach II</v>
      </c>
      <c r="Z9" s="30">
        <f>ber!H3</f>
        <v>25</v>
      </c>
      <c r="AA9" s="14"/>
      <c r="AB9" s="14"/>
      <c r="AC9" s="14"/>
      <c r="AD9" s="14"/>
      <c r="AE9" s="14"/>
      <c r="AF9" s="14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2:26" ht="18.75" customHeight="1"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10">
        <f>SUM(K6:K9)</f>
        <v>0</v>
      </c>
      <c r="M10" s="22" t="s">
        <v>11</v>
      </c>
      <c r="N10" s="23"/>
      <c r="O10" s="23"/>
      <c r="P10" s="23"/>
      <c r="Q10" s="23"/>
      <c r="R10" s="23"/>
      <c r="S10" s="23"/>
      <c r="T10" s="23"/>
      <c r="U10" s="23"/>
      <c r="V10" s="13">
        <f>SUM(V6:V9)</f>
        <v>0</v>
      </c>
      <c r="X10" s="18"/>
      <c r="Y10" s="31"/>
      <c r="Z10" s="30"/>
    </row>
    <row r="11" spans="1:50" s="5" customFormat="1" ht="18.75" customHeight="1">
      <c r="A11" s="14"/>
      <c r="B11" s="24" t="s">
        <v>3</v>
      </c>
      <c r="C11" s="25"/>
      <c r="D11" s="25"/>
      <c r="E11" s="25"/>
      <c r="F11" s="25"/>
      <c r="G11" s="25"/>
      <c r="H11" s="25"/>
      <c r="I11" s="25"/>
      <c r="J11" s="25"/>
      <c r="K11" s="11">
        <f>G33</f>
        <v>0</v>
      </c>
      <c r="L11" s="14"/>
      <c r="M11" s="24" t="s">
        <v>3</v>
      </c>
      <c r="N11" s="25"/>
      <c r="O11" s="25"/>
      <c r="P11" s="25"/>
      <c r="Q11" s="25"/>
      <c r="R11" s="25"/>
      <c r="S11" s="25"/>
      <c r="T11" s="25"/>
      <c r="U11" s="25"/>
      <c r="V11" s="11">
        <f>G34</f>
        <v>25</v>
      </c>
      <c r="W11" s="14"/>
      <c r="X11" s="18" t="s">
        <v>16</v>
      </c>
      <c r="Y11" s="31" t="str">
        <f>ber!F4</f>
        <v>KV Lohengrin Kulmbach</v>
      </c>
      <c r="Z11" s="30">
        <f>ber!H4</f>
        <v>0</v>
      </c>
      <c r="AA11" s="14"/>
      <c r="AB11" s="14"/>
      <c r="AC11" s="14"/>
      <c r="AD11" s="14"/>
      <c r="AE11" s="14"/>
      <c r="AF11" s="14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2:26" ht="18.75" customHeight="1">
      <c r="B12" s="20" t="s">
        <v>10</v>
      </c>
      <c r="C12" s="21"/>
      <c r="D12" s="21"/>
      <c r="E12" s="21"/>
      <c r="F12" s="21"/>
      <c r="G12" s="21"/>
      <c r="H12" s="21"/>
      <c r="I12" s="21"/>
      <c r="J12" s="21"/>
      <c r="K12" s="12">
        <f>SUM(K10:K11)</f>
        <v>0</v>
      </c>
      <c r="M12" s="20" t="s">
        <v>10</v>
      </c>
      <c r="N12" s="21"/>
      <c r="O12" s="21"/>
      <c r="P12" s="21"/>
      <c r="Q12" s="21"/>
      <c r="R12" s="21"/>
      <c r="S12" s="21"/>
      <c r="T12" s="21"/>
      <c r="U12" s="21"/>
      <c r="V12" s="12">
        <f>SUM(V10:V11)</f>
        <v>25</v>
      </c>
      <c r="X12" s="18"/>
      <c r="Y12" s="31"/>
      <c r="Z12" s="30"/>
    </row>
    <row r="13" s="14" customFormat="1" ht="18.75" customHeight="1"/>
    <row r="14" spans="1:50" s="1" customFormat="1" ht="18.75" customHeight="1">
      <c r="A14" s="15"/>
      <c r="B14" s="19" t="str">
        <f>B35</f>
        <v>SKC Gallier-Condor</v>
      </c>
      <c r="C14" s="19"/>
      <c r="D14" s="19"/>
      <c r="E14" s="19"/>
      <c r="F14" s="19"/>
      <c r="G14" s="19"/>
      <c r="H14" s="19"/>
      <c r="I14" s="19"/>
      <c r="J14" s="19"/>
      <c r="K14" s="19"/>
      <c r="L14" s="15"/>
      <c r="M14" s="19" t="str">
        <f>B36</f>
        <v>SKC Franken Kulmbach</v>
      </c>
      <c r="N14" s="19"/>
      <c r="O14" s="19"/>
      <c r="P14" s="19"/>
      <c r="Q14" s="19"/>
      <c r="R14" s="19"/>
      <c r="S14" s="19"/>
      <c r="T14" s="19"/>
      <c r="U14" s="19"/>
      <c r="V14" s="19"/>
      <c r="W14" s="15"/>
      <c r="X14" s="19" t="s">
        <v>17</v>
      </c>
      <c r="Y14" s="19"/>
      <c r="Z14" s="19"/>
      <c r="AA14" s="15"/>
      <c r="AB14" s="15"/>
      <c r="AC14" s="15"/>
      <c r="AD14" s="15"/>
      <c r="AE14" s="15"/>
      <c r="AF14" s="15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26" ht="18.75" customHeight="1">
      <c r="B15" s="26" t="s">
        <v>4</v>
      </c>
      <c r="C15" s="26"/>
      <c r="D15" s="26"/>
      <c r="E15" s="26"/>
      <c r="F15" s="26"/>
      <c r="G15" s="2" t="s">
        <v>5</v>
      </c>
      <c r="H15" s="2" t="s">
        <v>6</v>
      </c>
      <c r="I15" s="2" t="s">
        <v>7</v>
      </c>
      <c r="J15" s="2" t="s">
        <v>8</v>
      </c>
      <c r="K15" s="2" t="s">
        <v>9</v>
      </c>
      <c r="M15" s="26" t="s">
        <v>4</v>
      </c>
      <c r="N15" s="26"/>
      <c r="O15" s="26"/>
      <c r="P15" s="26"/>
      <c r="Q15" s="26"/>
      <c r="R15" s="2" t="s">
        <v>5</v>
      </c>
      <c r="S15" s="2" t="s">
        <v>6</v>
      </c>
      <c r="T15" s="2" t="s">
        <v>7</v>
      </c>
      <c r="U15" s="2" t="s">
        <v>8</v>
      </c>
      <c r="V15" s="2" t="s">
        <v>9</v>
      </c>
      <c r="X15" s="18" t="s">
        <v>13</v>
      </c>
      <c r="Y15" s="31" t="str">
        <f>ber!O1</f>
        <v>A. Busse</v>
      </c>
      <c r="Z15" s="30">
        <f>ber!P1</f>
        <v>0</v>
      </c>
    </row>
    <row r="16" spans="2:26" ht="18.75" customHeight="1">
      <c r="B16" s="3">
        <v>1</v>
      </c>
      <c r="C16" s="32"/>
      <c r="D16" s="32"/>
      <c r="E16" s="32"/>
      <c r="F16" s="32"/>
      <c r="G16" s="33"/>
      <c r="H16" s="33"/>
      <c r="I16" s="33"/>
      <c r="J16" s="33"/>
      <c r="K16" s="4">
        <f>SUM(G16:J16)</f>
        <v>0</v>
      </c>
      <c r="M16" s="3">
        <v>1</v>
      </c>
      <c r="N16" s="32" t="s">
        <v>21</v>
      </c>
      <c r="O16" s="32"/>
      <c r="P16" s="32"/>
      <c r="Q16" s="32"/>
      <c r="R16" s="33"/>
      <c r="S16" s="33"/>
      <c r="T16" s="33"/>
      <c r="U16" s="33"/>
      <c r="V16" s="4">
        <f>SUM(R16:U16)</f>
        <v>0</v>
      </c>
      <c r="X16" s="18"/>
      <c r="Y16" s="31"/>
      <c r="Z16" s="30"/>
    </row>
    <row r="17" spans="1:50" s="5" customFormat="1" ht="18.75" customHeight="1">
      <c r="A17" s="14"/>
      <c r="B17" s="6">
        <v>2</v>
      </c>
      <c r="C17" s="34"/>
      <c r="D17" s="34"/>
      <c r="E17" s="34"/>
      <c r="F17" s="34"/>
      <c r="G17" s="35"/>
      <c r="H17" s="35"/>
      <c r="I17" s="35"/>
      <c r="J17" s="35"/>
      <c r="K17" s="7">
        <f>SUM(G17:J17)</f>
        <v>0</v>
      </c>
      <c r="L17" s="14"/>
      <c r="M17" s="6">
        <v>2</v>
      </c>
      <c r="N17" s="34" t="s">
        <v>22</v>
      </c>
      <c r="O17" s="34"/>
      <c r="P17" s="34"/>
      <c r="Q17" s="34"/>
      <c r="R17" s="35"/>
      <c r="S17" s="35"/>
      <c r="T17" s="35"/>
      <c r="U17" s="35"/>
      <c r="V17" s="7">
        <f>SUM(R17:U17)</f>
        <v>0</v>
      </c>
      <c r="W17" s="14"/>
      <c r="X17" s="18" t="s">
        <v>14</v>
      </c>
      <c r="Y17" s="31" t="str">
        <f>ber!O2</f>
        <v>P. Drechsel</v>
      </c>
      <c r="Z17" s="30">
        <f>ber!P2</f>
        <v>0</v>
      </c>
      <c r="AA17" s="14"/>
      <c r="AB17" s="14"/>
      <c r="AC17" s="14"/>
      <c r="AD17" s="14"/>
      <c r="AE17" s="14"/>
      <c r="AF17" s="14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2:26" ht="18.75" customHeight="1">
      <c r="B18" s="3">
        <v>3</v>
      </c>
      <c r="C18" s="32"/>
      <c r="D18" s="32"/>
      <c r="E18" s="32"/>
      <c r="F18" s="32"/>
      <c r="G18" s="33"/>
      <c r="H18" s="33"/>
      <c r="I18" s="33"/>
      <c r="J18" s="33"/>
      <c r="K18" s="4">
        <f>SUM(G18:J18)</f>
        <v>0</v>
      </c>
      <c r="M18" s="3">
        <v>3</v>
      </c>
      <c r="N18" s="32" t="s">
        <v>23</v>
      </c>
      <c r="O18" s="32"/>
      <c r="P18" s="32"/>
      <c r="Q18" s="32"/>
      <c r="R18" s="33"/>
      <c r="S18" s="33"/>
      <c r="T18" s="33"/>
      <c r="U18" s="33"/>
      <c r="V18" s="4">
        <f>SUM(R18:U18)</f>
        <v>0</v>
      </c>
      <c r="X18" s="18"/>
      <c r="Y18" s="31"/>
      <c r="Z18" s="30"/>
    </row>
    <row r="19" spans="1:50" s="5" customFormat="1" ht="18.75" customHeight="1">
      <c r="A19" s="14"/>
      <c r="B19" s="6">
        <v>4</v>
      </c>
      <c r="C19" s="34"/>
      <c r="D19" s="34"/>
      <c r="E19" s="34"/>
      <c r="F19" s="34"/>
      <c r="G19" s="35"/>
      <c r="H19" s="35"/>
      <c r="I19" s="35"/>
      <c r="J19" s="35"/>
      <c r="K19" s="7">
        <f>SUM(G19:J19)</f>
        <v>0</v>
      </c>
      <c r="L19" s="14"/>
      <c r="M19" s="6">
        <v>4</v>
      </c>
      <c r="N19" s="34" t="s">
        <v>24</v>
      </c>
      <c r="O19" s="34"/>
      <c r="P19" s="34"/>
      <c r="Q19" s="34"/>
      <c r="R19" s="35"/>
      <c r="S19" s="35"/>
      <c r="T19" s="35"/>
      <c r="U19" s="35"/>
      <c r="V19" s="7">
        <f>SUM(R19:U19)</f>
        <v>0</v>
      </c>
      <c r="W19" s="14"/>
      <c r="X19" s="18" t="s">
        <v>15</v>
      </c>
      <c r="Y19" s="31" t="str">
        <f>ber!O3</f>
        <v>Ma. Jonak</v>
      </c>
      <c r="Z19" s="30">
        <f>ber!P3</f>
        <v>0</v>
      </c>
      <c r="AA19" s="14"/>
      <c r="AB19" s="14"/>
      <c r="AC19" s="14"/>
      <c r="AD19" s="14"/>
      <c r="AE19" s="14"/>
      <c r="AF19" s="14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2:26" ht="18.75" customHeight="1">
      <c r="B20" s="22" t="s">
        <v>11</v>
      </c>
      <c r="C20" s="23"/>
      <c r="D20" s="23"/>
      <c r="E20" s="23"/>
      <c r="F20" s="23"/>
      <c r="G20" s="23"/>
      <c r="H20" s="23"/>
      <c r="I20" s="23"/>
      <c r="J20" s="23"/>
      <c r="K20" s="10">
        <f>SUM(K16:K19)</f>
        <v>0</v>
      </c>
      <c r="M20" s="22" t="s">
        <v>11</v>
      </c>
      <c r="N20" s="23"/>
      <c r="O20" s="23"/>
      <c r="P20" s="23"/>
      <c r="Q20" s="23"/>
      <c r="R20" s="23"/>
      <c r="S20" s="23"/>
      <c r="T20" s="23"/>
      <c r="U20" s="23"/>
      <c r="V20" s="10">
        <f>SUM(V16:V19)</f>
        <v>0</v>
      </c>
      <c r="X20" s="18"/>
      <c r="Y20" s="31"/>
      <c r="Z20" s="30"/>
    </row>
    <row r="21" spans="1:50" s="5" customFormat="1" ht="18.75" customHeight="1">
      <c r="A21" s="14"/>
      <c r="B21" s="24" t="s">
        <v>3</v>
      </c>
      <c r="C21" s="25"/>
      <c r="D21" s="25"/>
      <c r="E21" s="25"/>
      <c r="F21" s="25"/>
      <c r="G21" s="25"/>
      <c r="H21" s="25"/>
      <c r="I21" s="25"/>
      <c r="J21" s="25"/>
      <c r="K21" s="11">
        <f>G35</f>
        <v>25</v>
      </c>
      <c r="L21" s="14"/>
      <c r="M21" s="24" t="s">
        <v>3</v>
      </c>
      <c r="N21" s="25"/>
      <c r="O21" s="25"/>
      <c r="P21" s="25"/>
      <c r="Q21" s="25"/>
      <c r="R21" s="25"/>
      <c r="S21" s="25"/>
      <c r="T21" s="25"/>
      <c r="U21" s="25"/>
      <c r="V21" s="11">
        <f>G36</f>
        <v>125</v>
      </c>
      <c r="W21" s="14"/>
      <c r="X21" s="18" t="s">
        <v>16</v>
      </c>
      <c r="Y21" s="31" t="str">
        <f>ber!O4</f>
        <v>R. Hinz</v>
      </c>
      <c r="Z21" s="30">
        <f>ber!P4</f>
        <v>0</v>
      </c>
      <c r="AA21" s="14"/>
      <c r="AB21" s="14"/>
      <c r="AC21" s="14"/>
      <c r="AD21" s="14"/>
      <c r="AE21" s="14"/>
      <c r="AF21" s="14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2:26" ht="18.75" customHeight="1">
      <c r="B22" s="20" t="s">
        <v>10</v>
      </c>
      <c r="C22" s="21"/>
      <c r="D22" s="21"/>
      <c r="E22" s="21"/>
      <c r="F22" s="21"/>
      <c r="G22" s="21"/>
      <c r="H22" s="21"/>
      <c r="I22" s="21"/>
      <c r="J22" s="21"/>
      <c r="K22" s="12">
        <f>SUM(K20:K21)</f>
        <v>25</v>
      </c>
      <c r="M22" s="20" t="s">
        <v>10</v>
      </c>
      <c r="N22" s="21"/>
      <c r="O22" s="21"/>
      <c r="P22" s="21"/>
      <c r="Q22" s="21"/>
      <c r="R22" s="21"/>
      <c r="S22" s="21"/>
      <c r="T22" s="21"/>
      <c r="U22" s="21"/>
      <c r="V22" s="12">
        <f>SUM(V20:V21)</f>
        <v>125</v>
      </c>
      <c r="X22" s="18"/>
      <c r="Y22" s="31"/>
      <c r="Z22" s="30"/>
    </row>
    <row r="23" s="14" customFormat="1" ht="18.75" customHeight="1"/>
    <row r="24" spans="8:11" s="14" customFormat="1" ht="18.75" customHeight="1">
      <c r="H24" s="16"/>
      <c r="I24" s="16"/>
      <c r="J24" s="16"/>
      <c r="K24" s="16"/>
    </row>
    <row r="25" spans="8:11" s="14" customFormat="1" ht="18.75" customHeight="1">
      <c r="H25" s="17"/>
      <c r="I25" s="17"/>
      <c r="J25" s="17"/>
      <c r="K25" s="17"/>
    </row>
    <row r="26" spans="8:11" s="14" customFormat="1" ht="18.75" customHeight="1">
      <c r="H26" s="17"/>
      <c r="I26" s="17"/>
      <c r="J26" s="17"/>
      <c r="K26" s="17"/>
    </row>
    <row r="27" spans="8:11" s="14" customFormat="1" ht="18.75" customHeight="1">
      <c r="H27" s="17"/>
      <c r="I27" s="17"/>
      <c r="J27" s="17"/>
      <c r="K27" s="17"/>
    </row>
    <row r="28" spans="8:11" s="14" customFormat="1" ht="18.75" customHeight="1">
      <c r="H28" s="17"/>
      <c r="I28" s="17"/>
      <c r="J28" s="17"/>
      <c r="K28" s="17"/>
    </row>
    <row r="29" s="14" customFormat="1" ht="18.75" customHeight="1"/>
    <row r="30" s="14" customFormat="1" ht="18.75" customHeight="1"/>
    <row r="31" s="14" customFormat="1" ht="18.75" customHeight="1"/>
    <row r="32" spans="2:22" s="14" customFormat="1" ht="18.75" customHeight="1">
      <c r="B32" s="27" t="s">
        <v>0</v>
      </c>
      <c r="C32" s="27"/>
      <c r="D32" s="27"/>
      <c r="E32" s="27"/>
      <c r="F32" s="27"/>
      <c r="G32" s="16" t="s">
        <v>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2:7" s="14" customFormat="1" ht="18.75" customHeight="1">
      <c r="B33" s="37" t="s">
        <v>19</v>
      </c>
      <c r="C33" s="37"/>
      <c r="D33" s="37"/>
      <c r="E33" s="37"/>
      <c r="F33" s="37"/>
      <c r="G33" s="36">
        <v>0</v>
      </c>
    </row>
    <row r="34" spans="2:7" s="14" customFormat="1" ht="18.75" customHeight="1">
      <c r="B34" s="37" t="s">
        <v>1</v>
      </c>
      <c r="C34" s="37"/>
      <c r="D34" s="37"/>
      <c r="E34" s="37"/>
      <c r="F34" s="37"/>
      <c r="G34" s="36">
        <v>25</v>
      </c>
    </row>
    <row r="35" spans="2:7" s="14" customFormat="1" ht="18.75" customHeight="1">
      <c r="B35" s="37" t="s">
        <v>20</v>
      </c>
      <c r="C35" s="37"/>
      <c r="D35" s="37"/>
      <c r="E35" s="37"/>
      <c r="F35" s="37"/>
      <c r="G35" s="36">
        <v>25</v>
      </c>
    </row>
    <row r="36" spans="2:7" s="14" customFormat="1" ht="18.75" customHeight="1">
      <c r="B36" s="37" t="s">
        <v>2</v>
      </c>
      <c r="C36" s="37"/>
      <c r="D36" s="37"/>
      <c r="E36" s="37"/>
      <c r="F36" s="37"/>
      <c r="G36" s="36">
        <v>125</v>
      </c>
    </row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</sheetData>
  <sheetProtection sheet="1" selectLockedCells="1"/>
  <mergeCells count="72">
    <mergeCell ref="S32:V32"/>
    <mergeCell ref="B35:F35"/>
    <mergeCell ref="B36:F36"/>
    <mergeCell ref="H32:J32"/>
    <mergeCell ref="K32:N32"/>
    <mergeCell ref="O32:R32"/>
    <mergeCell ref="C9:F9"/>
    <mergeCell ref="B4:K4"/>
    <mergeCell ref="B11:J11"/>
    <mergeCell ref="B32:F32"/>
    <mergeCell ref="B33:F33"/>
    <mergeCell ref="B34:F34"/>
    <mergeCell ref="C19:F19"/>
    <mergeCell ref="N6:Q6"/>
    <mergeCell ref="N7:Q7"/>
    <mergeCell ref="N8:Q8"/>
    <mergeCell ref="N9:Q9"/>
    <mergeCell ref="N16:Q16"/>
    <mergeCell ref="N17:Q17"/>
    <mergeCell ref="C6:F6"/>
    <mergeCell ref="C7:F7"/>
    <mergeCell ref="C8:F8"/>
    <mergeCell ref="M20:U20"/>
    <mergeCell ref="N18:Q18"/>
    <mergeCell ref="N19:Q19"/>
    <mergeCell ref="B5:F5"/>
    <mergeCell ref="M5:Q5"/>
    <mergeCell ref="B15:F15"/>
    <mergeCell ref="M15:Q15"/>
    <mergeCell ref="C16:F16"/>
    <mergeCell ref="C17:F17"/>
    <mergeCell ref="C18:F18"/>
    <mergeCell ref="M22:U22"/>
    <mergeCell ref="B10:J10"/>
    <mergeCell ref="M10:U10"/>
    <mergeCell ref="B20:J20"/>
    <mergeCell ref="B12:J12"/>
    <mergeCell ref="M11:U11"/>
    <mergeCell ref="M12:U12"/>
    <mergeCell ref="B21:J21"/>
    <mergeCell ref="B22:J22"/>
    <mergeCell ref="M21:U21"/>
    <mergeCell ref="A1:Z3"/>
    <mergeCell ref="X4:Z4"/>
    <mergeCell ref="X14:Z14"/>
    <mergeCell ref="X5:X6"/>
    <mergeCell ref="X7:X8"/>
    <mergeCell ref="X9:X10"/>
    <mergeCell ref="X11:X12"/>
    <mergeCell ref="M4:V4"/>
    <mergeCell ref="M14:V14"/>
    <mergeCell ref="B14:K14"/>
    <mergeCell ref="Y5:Y6"/>
    <mergeCell ref="Y7:Y8"/>
    <mergeCell ref="Y9:Y10"/>
    <mergeCell ref="Y11:Y12"/>
    <mergeCell ref="Z5:Z6"/>
    <mergeCell ref="Z7:Z8"/>
    <mergeCell ref="Z9:Z10"/>
    <mergeCell ref="Z11:Z12"/>
    <mergeCell ref="X15:X16"/>
    <mergeCell ref="Y15:Y16"/>
    <mergeCell ref="Z15:Z16"/>
    <mergeCell ref="X17:X18"/>
    <mergeCell ref="Y17:Y18"/>
    <mergeCell ref="Z17:Z18"/>
    <mergeCell ref="X19:X20"/>
    <mergeCell ref="Y19:Y20"/>
    <mergeCell ref="Z19:Z20"/>
    <mergeCell ref="X21:X22"/>
    <mergeCell ref="Y21:Y22"/>
    <mergeCell ref="Z21:Z22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D1">
      <selection activeCell="P1" sqref="P1"/>
    </sheetView>
  </sheetViews>
  <sheetFormatPr defaultColWidth="11.421875" defaultRowHeight="15"/>
  <sheetData>
    <row r="1" spans="1:16" ht="15">
      <c r="A1" t="str">
        <f>Aufstellung!B4</f>
        <v>KV Lohengrin Kulmbach</v>
      </c>
      <c r="B1">
        <f>Aufstellung!K12</f>
        <v>0</v>
      </c>
      <c r="C1">
        <v>1</v>
      </c>
      <c r="D1">
        <f>B1+(C1/10000)</f>
        <v>0.0001</v>
      </c>
      <c r="F1" t="str">
        <f ca="1">INDIRECT("A"&amp;MATCH(LARGE($D$1:$D$4,ROW()),$D$1:$D$4,0))</f>
        <v>SKC Franken Kulmbach</v>
      </c>
      <c r="G1">
        <f ca="1">INDIRECT("D"&amp;MATCH(LARGE($D$1:$D$4,ROW()),$D$1:$D$4,0))</f>
        <v>125.0004</v>
      </c>
      <c r="H1">
        <f>ROUNDDOWN(G1,0)</f>
        <v>125</v>
      </c>
      <c r="J1">
        <f>Aufstellung!C6</f>
        <v>0</v>
      </c>
      <c r="K1">
        <f>Aufstellung!K6</f>
        <v>0</v>
      </c>
      <c r="L1">
        <v>1</v>
      </c>
      <c r="M1">
        <f>K1+(L1/10000)</f>
        <v>0.0001</v>
      </c>
      <c r="O1" t="str">
        <f ca="1">INDIRECT("J"&amp;MATCH(LARGE($M$1:$M$16,ROW()),$M$1:$M$16,0))</f>
        <v>A. Busse</v>
      </c>
      <c r="P1">
        <f ca="1">INDIRECT("K"&amp;MATCH(LARGE($M$1:$M$16,ROW()),$M$1:$M$16,0))</f>
        <v>0</v>
      </c>
    </row>
    <row r="2" spans="1:16" ht="15">
      <c r="A2" t="str">
        <f>Aufstellung!M4</f>
        <v>KV Lohengrin Kulmbach II</v>
      </c>
      <c r="B2">
        <f>Aufstellung!V12</f>
        <v>25</v>
      </c>
      <c r="C2">
        <v>2</v>
      </c>
      <c r="D2">
        <f>B2+(C2/10000)</f>
        <v>25.0002</v>
      </c>
      <c r="F2" t="str">
        <f ca="1" t="shared" si="0" ref="F2:G4">INDIRECT("A"&amp;MATCH(LARGE($D$1:$D$4,ROW()),$D$1:$D$4,0))</f>
        <v>SKC Gallier-Condor</v>
      </c>
      <c r="G2">
        <f ca="1">INDIRECT("D"&amp;MATCH(LARGE($D$1:$D$4,ROW()),$D$1:$D$4,0))</f>
        <v>25.0003</v>
      </c>
      <c r="H2">
        <f>ROUNDDOWN(G2,0)</f>
        <v>25</v>
      </c>
      <c r="J2">
        <f>Aufstellung!C7</f>
        <v>0</v>
      </c>
      <c r="K2">
        <f>Aufstellung!K7</f>
        <v>0</v>
      </c>
      <c r="L2">
        <v>2</v>
      </c>
      <c r="M2">
        <f aca="true" t="shared" si="1" ref="M2:M16">K2+(L2/10000)</f>
        <v>0.0002</v>
      </c>
      <c r="O2" t="str">
        <f ca="1" t="shared" si="2" ref="O2:P16">INDIRECT("J"&amp;MATCH(LARGE($M$1:$M$16,ROW()),$M$1:$M$16,0))</f>
        <v>P. Drechsel</v>
      </c>
      <c r="P2">
        <f ca="1" t="shared" si="3" ref="P2:P16">INDIRECT("K"&amp;MATCH(LARGE($M$1:$M$16,ROW()),$M$1:$M$16,0))</f>
        <v>0</v>
      </c>
    </row>
    <row r="3" spans="1:16" ht="15">
      <c r="A3" t="str">
        <f>Aufstellung!B14</f>
        <v>SKC Gallier-Condor</v>
      </c>
      <c r="B3">
        <f>Aufstellung!K22</f>
        <v>25</v>
      </c>
      <c r="C3">
        <v>3</v>
      </c>
      <c r="D3">
        <f>B3+(C3/10000)</f>
        <v>25.0003</v>
      </c>
      <c r="F3" t="str">
        <f ca="1" t="shared" si="0"/>
        <v>KV Lohengrin Kulmbach II</v>
      </c>
      <c r="G3">
        <f ca="1">INDIRECT("D"&amp;MATCH(LARGE($D$1:$D$4,ROW()),$D$1:$D$4,0))</f>
        <v>25.0002</v>
      </c>
      <c r="H3">
        <f>ROUNDDOWN(G3,0)</f>
        <v>25</v>
      </c>
      <c r="J3">
        <f>Aufstellung!C8</f>
        <v>0</v>
      </c>
      <c r="K3">
        <f>Aufstellung!K8</f>
        <v>0</v>
      </c>
      <c r="L3">
        <v>3</v>
      </c>
      <c r="M3">
        <f t="shared" si="1"/>
        <v>0.0003</v>
      </c>
      <c r="O3" t="str">
        <f ca="1" t="shared" si="2"/>
        <v>Ma. Jonak</v>
      </c>
      <c r="P3">
        <f ca="1" t="shared" si="3"/>
        <v>0</v>
      </c>
    </row>
    <row r="4" spans="1:16" ht="15">
      <c r="A4" t="str">
        <f>Aufstellung!M14</f>
        <v>SKC Franken Kulmbach</v>
      </c>
      <c r="B4">
        <f>Aufstellung!V22</f>
        <v>125</v>
      </c>
      <c r="C4">
        <v>4</v>
      </c>
      <c r="D4">
        <f>B4+(C4/10000)</f>
        <v>125.0004</v>
      </c>
      <c r="F4" t="str">
        <f ca="1" t="shared" si="0"/>
        <v>KV Lohengrin Kulmbach</v>
      </c>
      <c r="G4">
        <f ca="1">INDIRECT("D"&amp;MATCH(LARGE($D$1:$D$4,ROW()),$D$1:$D$4,0))</f>
        <v>0.0001</v>
      </c>
      <c r="H4">
        <f>ROUNDDOWN(G4,0)</f>
        <v>0</v>
      </c>
      <c r="J4">
        <f>Aufstellung!C9</f>
        <v>0</v>
      </c>
      <c r="K4">
        <f>Aufstellung!K9</f>
        <v>0</v>
      </c>
      <c r="L4">
        <v>4</v>
      </c>
      <c r="M4">
        <f t="shared" si="1"/>
        <v>0.0004</v>
      </c>
      <c r="O4" t="str">
        <f ca="1" t="shared" si="2"/>
        <v>R. Hinz</v>
      </c>
      <c r="P4">
        <f ca="1" t="shared" si="3"/>
        <v>0</v>
      </c>
    </row>
    <row r="5" spans="10:16" ht="15">
      <c r="J5">
        <f>Aufstellung!N6</f>
        <v>0</v>
      </c>
      <c r="K5">
        <f>Aufstellung!V6</f>
        <v>0</v>
      </c>
      <c r="L5">
        <v>5</v>
      </c>
      <c r="M5">
        <f t="shared" si="1"/>
        <v>0.0005</v>
      </c>
      <c r="O5">
        <f ca="1" t="shared" si="2"/>
        <v>0</v>
      </c>
      <c r="P5">
        <f ca="1" t="shared" si="3"/>
        <v>0</v>
      </c>
    </row>
    <row r="6" spans="10:16" ht="15">
      <c r="J6">
        <f>Aufstellung!N7</f>
        <v>0</v>
      </c>
      <c r="K6">
        <f>Aufstellung!V7</f>
        <v>0</v>
      </c>
      <c r="L6">
        <v>6</v>
      </c>
      <c r="M6">
        <f t="shared" si="1"/>
        <v>0.0006</v>
      </c>
      <c r="O6">
        <f ca="1" t="shared" si="2"/>
        <v>0</v>
      </c>
      <c r="P6">
        <f ca="1" t="shared" si="3"/>
        <v>0</v>
      </c>
    </row>
    <row r="7" spans="10:16" ht="15">
      <c r="J7">
        <f>Aufstellung!N8</f>
        <v>0</v>
      </c>
      <c r="K7">
        <f>Aufstellung!V8</f>
        <v>0</v>
      </c>
      <c r="L7">
        <v>7</v>
      </c>
      <c r="M7">
        <f t="shared" si="1"/>
        <v>0.0007</v>
      </c>
      <c r="O7">
        <f ca="1" t="shared" si="2"/>
        <v>0</v>
      </c>
      <c r="P7">
        <f ca="1" t="shared" si="3"/>
        <v>0</v>
      </c>
    </row>
    <row r="8" spans="10:16" ht="15">
      <c r="J8">
        <f>Aufstellung!N9</f>
        <v>0</v>
      </c>
      <c r="K8">
        <f>Aufstellung!V9</f>
        <v>0</v>
      </c>
      <c r="L8">
        <v>8</v>
      </c>
      <c r="M8">
        <f t="shared" si="1"/>
        <v>0.0008</v>
      </c>
      <c r="O8">
        <f ca="1" t="shared" si="2"/>
        <v>0</v>
      </c>
      <c r="P8">
        <f ca="1" t="shared" si="3"/>
        <v>0</v>
      </c>
    </row>
    <row r="9" spans="10:16" ht="15">
      <c r="J9">
        <f>Aufstellung!C16</f>
        <v>0</v>
      </c>
      <c r="K9">
        <f>Aufstellung!K16</f>
        <v>0</v>
      </c>
      <c r="L9">
        <v>9</v>
      </c>
      <c r="M9">
        <f t="shared" si="1"/>
        <v>0.0009</v>
      </c>
      <c r="O9">
        <f ca="1" t="shared" si="2"/>
        <v>0</v>
      </c>
      <c r="P9">
        <f ca="1" t="shared" si="3"/>
        <v>0</v>
      </c>
    </row>
    <row r="10" spans="10:16" ht="15">
      <c r="J10">
        <f>Aufstellung!C17</f>
        <v>0</v>
      </c>
      <c r="K10">
        <f>Aufstellung!K17</f>
        <v>0</v>
      </c>
      <c r="L10">
        <v>10</v>
      </c>
      <c r="M10">
        <f t="shared" si="1"/>
        <v>0.001</v>
      </c>
      <c r="O10">
        <f ca="1" t="shared" si="2"/>
        <v>0</v>
      </c>
      <c r="P10">
        <f ca="1" t="shared" si="3"/>
        <v>0</v>
      </c>
    </row>
    <row r="11" spans="10:16" ht="15">
      <c r="J11">
        <f>Aufstellung!C18</f>
        <v>0</v>
      </c>
      <c r="K11">
        <f>Aufstellung!K18</f>
        <v>0</v>
      </c>
      <c r="L11">
        <v>11</v>
      </c>
      <c r="M11">
        <f t="shared" si="1"/>
        <v>0.0011</v>
      </c>
      <c r="O11">
        <f ca="1" t="shared" si="2"/>
        <v>0</v>
      </c>
      <c r="P11">
        <f ca="1" t="shared" si="3"/>
        <v>0</v>
      </c>
    </row>
    <row r="12" spans="10:16" ht="15">
      <c r="J12">
        <f>Aufstellung!C19</f>
        <v>0</v>
      </c>
      <c r="K12">
        <f>Aufstellung!K19</f>
        <v>0</v>
      </c>
      <c r="L12">
        <v>12</v>
      </c>
      <c r="M12">
        <f t="shared" si="1"/>
        <v>0.0012</v>
      </c>
      <c r="O12">
        <f ca="1" t="shared" si="2"/>
        <v>0</v>
      </c>
      <c r="P12">
        <f ca="1" t="shared" si="3"/>
        <v>0</v>
      </c>
    </row>
    <row r="13" spans="10:16" ht="15">
      <c r="J13" t="str">
        <f>Aufstellung!N16</f>
        <v>R. Hinz</v>
      </c>
      <c r="K13">
        <f>Aufstellung!V16</f>
        <v>0</v>
      </c>
      <c r="L13">
        <v>13</v>
      </c>
      <c r="M13">
        <f t="shared" si="1"/>
        <v>0.0013</v>
      </c>
      <c r="O13">
        <f ca="1" t="shared" si="2"/>
        <v>0</v>
      </c>
      <c r="P13">
        <f ca="1" t="shared" si="3"/>
        <v>0</v>
      </c>
    </row>
    <row r="14" spans="10:16" ht="15">
      <c r="J14" t="str">
        <f>Aufstellung!N17</f>
        <v>Ma. Jonak</v>
      </c>
      <c r="K14">
        <f>Aufstellung!V17</f>
        <v>0</v>
      </c>
      <c r="L14">
        <v>14</v>
      </c>
      <c r="M14">
        <f t="shared" si="1"/>
        <v>0.0014</v>
      </c>
      <c r="O14">
        <f ca="1" t="shared" si="2"/>
        <v>0</v>
      </c>
      <c r="P14">
        <f ca="1" t="shared" si="3"/>
        <v>0</v>
      </c>
    </row>
    <row r="15" spans="10:16" ht="15">
      <c r="J15" t="str">
        <f>Aufstellung!N18</f>
        <v>P. Drechsel</v>
      </c>
      <c r="K15">
        <f>Aufstellung!V18</f>
        <v>0</v>
      </c>
      <c r="L15">
        <v>15</v>
      </c>
      <c r="M15">
        <f t="shared" si="1"/>
        <v>0.0015</v>
      </c>
      <c r="O15">
        <f ca="1" t="shared" si="2"/>
        <v>0</v>
      </c>
      <c r="P15">
        <f ca="1" t="shared" si="3"/>
        <v>0</v>
      </c>
    </row>
    <row r="16" spans="10:16" ht="15">
      <c r="J16" t="str">
        <f>Aufstellung!N19</f>
        <v>A. Busse</v>
      </c>
      <c r="K16">
        <f>Aufstellung!V19</f>
        <v>0</v>
      </c>
      <c r="L16">
        <v>16</v>
      </c>
      <c r="M16">
        <f t="shared" si="1"/>
        <v>0.0016</v>
      </c>
      <c r="O16">
        <f ca="1" t="shared" si="2"/>
        <v>0</v>
      </c>
      <c r="P16">
        <f ca="1" t="shared" si="3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Hinz</dc:creator>
  <cp:keywords/>
  <dc:description/>
  <cp:lastModifiedBy>René Hinz</cp:lastModifiedBy>
  <dcterms:created xsi:type="dcterms:W3CDTF">2016-12-07T10:08:40Z</dcterms:created>
  <dcterms:modified xsi:type="dcterms:W3CDTF">2017-02-11T10:46:56Z</dcterms:modified>
  <cp:category/>
  <cp:version/>
  <cp:contentType/>
  <cp:contentStatus/>
</cp:coreProperties>
</file>